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<sst xmlns="http://schemas.openxmlformats.org/spreadsheetml/2006/main" count="128" uniqueCount="117">
  <si>
    <t>Note 1 - Accounting Policies</t>
  </si>
  <si>
    <t>Note 2: -  Exceptional items</t>
  </si>
  <si>
    <t>Note 3: Extraordinary items</t>
  </si>
  <si>
    <t>There were no outstanding foreign currency contracts as at the date of this announcement.</t>
  </si>
  <si>
    <t>There were no material litigation as at the date of this announcement.</t>
  </si>
  <si>
    <t>Note 20 - Variance from Profit Forecast and Profit Guarantee</t>
  </si>
  <si>
    <t>Note 21 - Dividend</t>
  </si>
  <si>
    <t>No dividend was recommended for the quarter under review.</t>
  </si>
  <si>
    <t>The second quarter financial statements have been prepared using the same accounting policies, method of</t>
  </si>
  <si>
    <t>There was no exceptional item in the quarterly financial statement under review.</t>
  </si>
  <si>
    <t>Major geographical segment:</t>
  </si>
  <si>
    <t>Malaysia</t>
  </si>
  <si>
    <t>Hong Kong (S.A.R)</t>
  </si>
  <si>
    <t>RM'000</t>
  </si>
  <si>
    <t>NOTES</t>
  </si>
  <si>
    <t>TA WIN HOLDINGS BERHAD (Company No.291592-U)</t>
  </si>
  <si>
    <t>Year to date</t>
  </si>
  <si>
    <t>Total Assets Employed</t>
  </si>
  <si>
    <t>There was no extraordinary item in the quarterly financial statement under review.</t>
  </si>
  <si>
    <t>30 June, 2001</t>
  </si>
  <si>
    <t>There were no changes in the composition of the Group during the current fianancial period ended</t>
  </si>
  <si>
    <t>30 June, 2001.</t>
  </si>
  <si>
    <t>Breakdown of group borrowings are as follow:</t>
  </si>
  <si>
    <t xml:space="preserve">a. Short term borrowings </t>
  </si>
  <si>
    <t>Total</t>
  </si>
  <si>
    <t>RM'000</t>
  </si>
  <si>
    <t xml:space="preserve">ECR </t>
  </si>
  <si>
    <t>Bank overdraft</t>
  </si>
  <si>
    <t>Term loan</t>
  </si>
  <si>
    <t xml:space="preserve">b. Long term borrowings </t>
  </si>
  <si>
    <t>As at 30.6.2001</t>
  </si>
  <si>
    <t>NOTES TO QUARTERLY REPORT ENDED 30 JUNE, 2001</t>
  </si>
  <si>
    <t>31 March, 2001</t>
  </si>
  <si>
    <t>Note 4: Income tax</t>
  </si>
  <si>
    <t>Revolving credit</t>
  </si>
  <si>
    <t>Bankers' acceptance</t>
  </si>
  <si>
    <t>All the Group's borrowings are dominated in Ringgit Malaysia (RM).</t>
  </si>
  <si>
    <t>There were no contingent liabilities as at the date of this announcement except for the following:</t>
  </si>
  <si>
    <t>during the current financial  period ended 30 June, 2001.</t>
  </si>
  <si>
    <t>Secured</t>
  </si>
  <si>
    <t>Unsecured</t>
  </si>
  <si>
    <t>Total</t>
  </si>
  <si>
    <t>Revenue</t>
  </si>
  <si>
    <t>Net profit/(loss) before income tax</t>
  </si>
  <si>
    <t xml:space="preserve">computation and basis of consolidation as compared with those used in the preparation of the most recent </t>
  </si>
  <si>
    <t>annual report issued by the company.</t>
  </si>
  <si>
    <t>not deductible for income tax purpose.</t>
  </si>
  <si>
    <t>The effective rate of taxation is higher than the statutory rate of taxation in the prior period is mainly due to certain expenses</t>
  </si>
  <si>
    <t>Note 5 : Profits/(Losses) on Sales of Investments and/ or Properties</t>
  </si>
  <si>
    <t>There were no sales of investments or properties for the current quarter and financial period ended 30 June, 2001.</t>
  </si>
  <si>
    <t>Note 6- Purchases or Disposal of Quoted Securities</t>
  </si>
  <si>
    <t>There was no purchase or disposal of quoted securities for the financial period ended 30 June, 2001.</t>
  </si>
  <si>
    <t>Note 7 - Changes in Composition of Company/ Group</t>
  </si>
  <si>
    <t>Proposed acquisition by Ta Win Industries (M) Sdn Bhd, a wholly owned subsidiary of  Ta Win Holdings Berhad</t>
  </si>
  <si>
    <t xml:space="preserve">of two (2) adjoining plots of leasehold vacant land industrial land measuring in total area approximately 6,674 </t>
  </si>
  <si>
    <t xml:space="preserve">square metres comprising H.S.(M) 1348 Lot P.T No. 1237 and H.S.(M) 1343 Lot P.T No. 1290, all of which are </t>
  </si>
  <si>
    <t xml:space="preserve">situated in the Mukim of Kelemak, District of Alor Gajah, Melaka from Yong Chen Corporation Sdn. Bhd at a </t>
  </si>
  <si>
    <t>total cash consideration of RM650,000.</t>
  </si>
  <si>
    <t>Note 8 - Corporate Proposals</t>
  </si>
  <si>
    <t xml:space="preserve">Approval from the shareholders of Ta Win Holdings Berhad was obtained at the Extraordinary General Meeting </t>
  </si>
  <si>
    <t>(a)  The following is the corporate proposal announced  but not completed as at the date of  this announcement.</t>
  </si>
  <si>
    <t xml:space="preserve">(b)  The Company has raised a total proceeds of RM14.877 million from its listing exercise and the total proceeds </t>
  </si>
  <si>
    <t xml:space="preserve">2. Revised utilisation of the surplus from estimated listing expenses of RM85,000 and from purchase of </t>
  </si>
  <si>
    <t xml:space="preserve">    machinery of RM276,000 for working capital purpose.</t>
  </si>
  <si>
    <t>held on 8 June, 2001, but pending approval from the relevant State Authorities.</t>
  </si>
  <si>
    <t>1. Deferment of the utilisation of part of the proceeds raised until 30 September, 2001 (Note 1) ; and</t>
  </si>
  <si>
    <t>Amount to be utilised for purchase of machinery by 30 September, 2001</t>
  </si>
  <si>
    <t xml:space="preserve">Amount not utilised for purchase of machinery but now proposed to be urtilised for </t>
  </si>
  <si>
    <t xml:space="preserve">   working capital purposes</t>
  </si>
  <si>
    <t>Note 9 - Issuance or Repayments of Debts and Equity Securities</t>
  </si>
  <si>
    <t>There were no issuance and repayment of debts and equity securities or share cancellation in the current financial period under</t>
  </si>
  <si>
    <t>review. The company has not implemented any share buyback scheme and it does not hold any shares as treasury shares</t>
  </si>
  <si>
    <t>Note 10 - Group Borrowings and Debts Securities</t>
  </si>
  <si>
    <t>Note 11 - Contingent Liabilities</t>
  </si>
  <si>
    <t>Note 12 - Financial Instruments</t>
  </si>
  <si>
    <t>Note13 - Material Litigation</t>
  </si>
  <si>
    <t>Note 14 - Segmental Reporting</t>
  </si>
  <si>
    <t>Note 16 - Review of Performance (Current and Year-To-Date)</t>
  </si>
  <si>
    <t>Note 18 - Seasonal or Cyclical Factors</t>
  </si>
  <si>
    <t xml:space="preserve">Note 19 - Current year Prospects </t>
  </si>
  <si>
    <t>Not applicable.</t>
  </si>
  <si>
    <t>Note 17 - Material Subsequent Events</t>
  </si>
  <si>
    <t>There were no material subsequent events as at the date of this announcement.</t>
  </si>
  <si>
    <t>Note 15 - Comparison with Preceding Quarter's Results</t>
  </si>
  <si>
    <t xml:space="preserve">Profit/ (Loss) before Income Tax </t>
  </si>
  <si>
    <t>(%)</t>
  </si>
  <si>
    <t>Changes</t>
  </si>
  <si>
    <t>Current Quarter 30.6.2001</t>
  </si>
  <si>
    <t>Preceding Quarter 31.3.2001</t>
  </si>
  <si>
    <t xml:space="preserve">  Current Quarter</t>
  </si>
  <si>
    <t xml:space="preserve">   Revenue</t>
  </si>
  <si>
    <t xml:space="preserve">   minority interest.</t>
  </si>
  <si>
    <t xml:space="preserve"> 30.6.2001</t>
  </si>
  <si>
    <t xml:space="preserve">    (RM'000)</t>
  </si>
  <si>
    <t xml:space="preserve">      (RM'000)</t>
  </si>
  <si>
    <t xml:space="preserve">   Profit/ (Loss) before finance cost, depreciations,</t>
  </si>
  <si>
    <t xml:space="preserve">   amortisations, exceptional items, income tax and</t>
  </si>
  <si>
    <t xml:space="preserve">   Profit/ (Loss) before taxation</t>
  </si>
  <si>
    <t xml:space="preserve">   Profit/ (Loss) after taxation</t>
  </si>
  <si>
    <t>Year -To-Date</t>
  </si>
  <si>
    <t>30.6.2001</t>
  </si>
  <si>
    <t>The Group achieved a satisfactory result during the period under review. Despite higher revenue and improvement in profit in the</t>
  </si>
  <si>
    <t>There is no major seasonal or cyclical influence for current period under review.</t>
  </si>
  <si>
    <t xml:space="preserve">       have been fully utilised except as follows.</t>
  </si>
  <si>
    <t>On 10 July, 2001, the Company’s adviser, Southern Investment Bank Berhad (formerly known as Perdana Merchant Bankers Bhd)</t>
  </si>
  <si>
    <t>Current quarter provision</t>
  </si>
  <si>
    <t>seeked on behalf of the Company the approval of the Securities Commission for the following:</t>
  </si>
  <si>
    <t xml:space="preserve">Amount not utilised for listing expenses but now proposed to be utilised for working  </t>
  </si>
  <si>
    <t xml:space="preserve">  capital</t>
  </si>
  <si>
    <t>Corporate guarantee in respect of credit facilities available to a subsidiary</t>
  </si>
  <si>
    <t>Note 1:</t>
  </si>
  <si>
    <t xml:space="preserve">the Board of Directors would expect that barring any new developments, the Group's performance would continue to </t>
  </si>
  <si>
    <t>remain weak.</t>
  </si>
  <si>
    <t>The improvement in the profit before tax is mainly due to higher sales volume achieved in the second quarter.</t>
  </si>
  <si>
    <t xml:space="preserve">current quarter under review, overall business environment (both local and overseas) remained weak. In addition, the profit margin </t>
  </si>
  <si>
    <t xml:space="preserve">Given the current slow down in the world ecomomy, especially in the electrical and electronic sectors, </t>
  </si>
  <si>
    <t>has been squeezed by lower selling price with higher raw material costs.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</si>
</sst>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0.000"/>
  </numFmts>
  <fonts count="7">
    <font>
      <sz val="12"/>
      <name val="新細明體"/>
      <family val="1"/>
    </font>
    <font>
      <sz val="9"/>
      <name val="細明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177" fontId="3" fillId="0" borderId="0" xfId="15" applyNumberFormat="1" applyFont="1" applyAlignment="1">
      <alignment/>
    </xf>
    <xf numFmtId="177" fontId="3" fillId="0" borderId="1" xfId="15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4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7" fontId="4" fillId="0" borderId="0" xfId="15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77" fontId="3" fillId="0" borderId="0" xfId="0" applyNumberFormat="1" applyFont="1" applyAlignment="1">
      <alignment/>
    </xf>
    <xf numFmtId="177" fontId="3" fillId="0" borderId="1" xfId="0" applyNumberFormat="1" applyFont="1" applyBorder="1" applyAlignment="1">
      <alignment/>
    </xf>
    <xf numFmtId="177" fontId="3" fillId="0" borderId="2" xfId="15" applyNumberFormat="1" applyFont="1" applyBorder="1" applyAlignment="1">
      <alignment/>
    </xf>
    <xf numFmtId="43" fontId="3" fillId="0" borderId="0" xfId="15" applyFont="1" applyAlignment="1">
      <alignment/>
    </xf>
    <xf numFmtId="0" fontId="3" fillId="0" borderId="1" xfId="0" applyFont="1" applyBorder="1" applyAlignment="1">
      <alignment/>
    </xf>
    <xf numFmtId="177" fontId="3" fillId="0" borderId="0" xfId="15" applyNumberFormat="1" applyFont="1" applyBorder="1" applyAlignment="1">
      <alignment horizontal="right"/>
    </xf>
    <xf numFmtId="177" fontId="3" fillId="0" borderId="3" xfId="15" applyNumberFormat="1" applyFont="1" applyBorder="1" applyAlignment="1">
      <alignment/>
    </xf>
    <xf numFmtId="43" fontId="3" fillId="0" borderId="3" xfId="15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ouncement\Consol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1-Y"/>
      <sheetName val="Chart2-Y"/>
      <sheetName val="Chart3-Q1"/>
      <sheetName val="Chart4-Q2"/>
      <sheetName val="Conso PL-Q1"/>
      <sheetName val="ConsoPL-Q2"/>
      <sheetName val="ConsoPL-Q3"/>
      <sheetName val="ConsoPL-Q4"/>
      <sheetName val="Cumulative Q"/>
      <sheetName val="Conso BS-Q1"/>
      <sheetName val="Conso BS-Q2"/>
      <sheetName val="Conso BS-Q3"/>
      <sheetName val="Conso BS-Q4"/>
      <sheetName val="Notes-Q1"/>
      <sheetName val="Notes -Q2"/>
      <sheetName val="Notes -Q3"/>
      <sheetName val="Notes- Q4"/>
      <sheetName val="Conso CF"/>
      <sheetName val="FA-RS"/>
      <sheetName val="ConsoAdj"/>
      <sheetName val="FA-2001"/>
      <sheetName val="TWHB"/>
      <sheetName val="Grp Idx"/>
      <sheetName val="Ratio"/>
      <sheetName val="Tawin"/>
      <sheetName val="Tawin Idx"/>
      <sheetName val="Twin"/>
      <sheetName val="Twin Idx"/>
      <sheetName val="Tax Comp"/>
      <sheetName val="TaxMov"/>
      <sheetName val="CA"/>
      <sheetName val="Interest Res."/>
      <sheetName val="DeferredTax"/>
    </sheetNames>
    <sheetDataSet>
      <sheetData sheetId="4">
        <row r="9">
          <cell r="F9">
            <v>5730.719999999999</v>
          </cell>
        </row>
        <row r="36">
          <cell r="M36">
            <v>-15.238931624670018</v>
          </cell>
        </row>
      </sheetData>
      <sheetData sheetId="5">
        <row r="9">
          <cell r="E9">
            <v>6087.36</v>
          </cell>
        </row>
        <row r="36">
          <cell r="L36">
            <v>0</v>
          </cell>
        </row>
      </sheetData>
      <sheetData sheetId="8">
        <row r="8">
          <cell r="G8">
            <v>40167.08</v>
          </cell>
        </row>
        <row r="33">
          <cell r="C33">
            <v>-105.79999999999927</v>
          </cell>
          <cell r="F33">
            <v>61.01000000000113</v>
          </cell>
          <cell r="G33">
            <v>-44.79000000000178</v>
          </cell>
        </row>
      </sheetData>
      <sheetData sheetId="10">
        <row r="17">
          <cell r="K17">
            <v>53812.17</v>
          </cell>
        </row>
        <row r="35">
          <cell r="K35">
            <v>44410</v>
          </cell>
        </row>
        <row r="37">
          <cell r="K37">
            <v>41.76</v>
          </cell>
        </row>
        <row r="39">
          <cell r="K39">
            <v>1410.7</v>
          </cell>
        </row>
      </sheetData>
      <sheetData sheetId="14">
        <row r="56">
          <cell r="C56">
            <v>11442</v>
          </cell>
        </row>
        <row r="57">
          <cell r="C57">
            <v>16717</v>
          </cell>
        </row>
        <row r="64">
          <cell r="C64">
            <v>996</v>
          </cell>
        </row>
        <row r="65">
          <cell r="C65">
            <v>2000</v>
          </cell>
        </row>
        <row r="113">
          <cell r="C113">
            <v>-48</v>
          </cell>
        </row>
        <row r="114">
          <cell r="C114">
            <v>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workbookViewId="0" topLeftCell="A155">
      <selection activeCell="B170" sqref="B170"/>
    </sheetView>
  </sheetViews>
  <sheetFormatPr defaultColWidth="9.00390625" defaultRowHeight="16.5"/>
  <cols>
    <col min="1" max="1" width="9.125" style="2" bestFit="1" customWidth="1"/>
    <col min="2" max="2" width="11.625" style="2" customWidth="1"/>
    <col min="3" max="3" width="10.875" style="2" customWidth="1"/>
    <col min="4" max="4" width="13.375" style="2" customWidth="1"/>
    <col min="5" max="5" width="31.375" style="2" customWidth="1"/>
    <col min="6" max="6" width="19.25390625" style="2" customWidth="1"/>
    <col min="7" max="7" width="8.125" style="2" customWidth="1"/>
    <col min="8" max="16384" width="9.00390625" style="2" customWidth="1"/>
  </cols>
  <sheetData>
    <row r="1" ht="14.25">
      <c r="A1" s="13" t="s">
        <v>15</v>
      </c>
    </row>
    <row r="2" ht="14.25">
      <c r="A2" s="13" t="s">
        <v>31</v>
      </c>
    </row>
    <row r="3" ht="14.25">
      <c r="A3" s="13"/>
    </row>
    <row r="4" ht="14.25">
      <c r="A4" s="13"/>
    </row>
    <row r="5" ht="14.25">
      <c r="A5" s="14" t="s">
        <v>14</v>
      </c>
    </row>
    <row r="7" ht="12.75">
      <c r="A7" s="3" t="s">
        <v>0</v>
      </c>
    </row>
    <row r="9" ht="12.75">
      <c r="A9" s="2" t="s">
        <v>8</v>
      </c>
    </row>
    <row r="10" ht="12.75">
      <c r="A10" s="2" t="s">
        <v>44</v>
      </c>
    </row>
    <row r="11" ht="12.75">
      <c r="A11" s="2" t="s">
        <v>45</v>
      </c>
    </row>
    <row r="13" ht="12.75">
      <c r="A13" s="3" t="s">
        <v>1</v>
      </c>
    </row>
    <row r="15" ht="12.75">
      <c r="A15" s="2" t="s">
        <v>9</v>
      </c>
    </row>
    <row r="18" ht="12.75">
      <c r="A18" s="3" t="s">
        <v>2</v>
      </c>
    </row>
    <row r="20" ht="12.75">
      <c r="A20" s="2" t="s">
        <v>18</v>
      </c>
    </row>
    <row r="22" ht="12.75">
      <c r="A22" s="3" t="s">
        <v>33</v>
      </c>
    </row>
    <row r="23" spans="1:6" ht="12.75">
      <c r="A23" s="3"/>
      <c r="E23" s="17" t="s">
        <v>19</v>
      </c>
      <c r="F23" s="17" t="s">
        <v>32</v>
      </c>
    </row>
    <row r="24" spans="5:6" ht="12.75">
      <c r="E24" s="15" t="s">
        <v>13</v>
      </c>
      <c r="F24" s="15" t="s">
        <v>13</v>
      </c>
    </row>
    <row r="25" spans="1:6" ht="13.5" thickBot="1">
      <c r="A25" s="2" t="s">
        <v>105</v>
      </c>
      <c r="E25" s="25">
        <f>'[1]ConsoPL-Q2'!$L$36</f>
        <v>0</v>
      </c>
      <c r="F25" s="24">
        <f>-'[1]Conso PL-Q1'!$M$36</f>
        <v>15.238931624670018</v>
      </c>
    </row>
    <row r="26" spans="5:6" ht="13.5" thickTop="1">
      <c r="E26" s="16"/>
      <c r="F26" s="16"/>
    </row>
    <row r="27" ht="12.75">
      <c r="A27" s="3"/>
    </row>
    <row r="28" ht="12.75">
      <c r="A28" s="2" t="s">
        <v>47</v>
      </c>
    </row>
    <row r="29" ht="12.75">
      <c r="A29" s="2" t="s">
        <v>46</v>
      </c>
    </row>
    <row r="32" ht="12.75">
      <c r="A32" s="3" t="s">
        <v>48</v>
      </c>
    </row>
    <row r="34" ht="12.75">
      <c r="A34" s="2" t="s">
        <v>49</v>
      </c>
    </row>
    <row r="37" ht="12.75">
      <c r="A37" s="3" t="s">
        <v>50</v>
      </c>
    </row>
    <row r="39" ht="12.75">
      <c r="A39" s="2" t="s">
        <v>51</v>
      </c>
    </row>
    <row r="42" ht="12.75">
      <c r="A42" s="3" t="s">
        <v>52</v>
      </c>
    </row>
    <row r="43" ht="12.75">
      <c r="A43" s="3"/>
    </row>
    <row r="44" ht="12.75">
      <c r="A44" s="2" t="s">
        <v>20</v>
      </c>
    </row>
    <row r="45" ht="12.75">
      <c r="A45" s="4" t="s">
        <v>21</v>
      </c>
    </row>
    <row r="46" ht="12.75">
      <c r="A46" s="3"/>
    </row>
    <row r="48" ht="12.75">
      <c r="A48" s="3" t="s">
        <v>58</v>
      </c>
    </row>
    <row r="50" ht="12.75">
      <c r="A50" s="2" t="s">
        <v>60</v>
      </c>
    </row>
    <row r="52" ht="12.75">
      <c r="A52" s="2" t="s">
        <v>53</v>
      </c>
    </row>
    <row r="53" ht="12.75">
      <c r="A53" s="2" t="s">
        <v>54</v>
      </c>
    </row>
    <row r="54" ht="12.75">
      <c r="A54" s="2" t="s">
        <v>55</v>
      </c>
    </row>
    <row r="55" ht="12.75">
      <c r="A55" s="2" t="s">
        <v>56</v>
      </c>
    </row>
    <row r="56" ht="12.75">
      <c r="A56" s="2" t="s">
        <v>57</v>
      </c>
    </row>
    <row r="58" ht="12.75">
      <c r="A58" s="2" t="s">
        <v>59</v>
      </c>
    </row>
    <row r="59" ht="12.75">
      <c r="A59" s="2" t="s">
        <v>64</v>
      </c>
    </row>
    <row r="63" ht="12.75">
      <c r="A63" s="2" t="s">
        <v>61</v>
      </c>
    </row>
    <row r="64" ht="12.75">
      <c r="A64" s="2" t="s">
        <v>103</v>
      </c>
    </row>
    <row r="66" ht="12.75">
      <c r="A66" s="2" t="s">
        <v>104</v>
      </c>
    </row>
    <row r="67" ht="12.75">
      <c r="A67" s="2" t="s">
        <v>106</v>
      </c>
    </row>
    <row r="68" ht="12.75">
      <c r="F68" s="15" t="s">
        <v>13</v>
      </c>
    </row>
    <row r="69" spans="1:6" ht="12.75">
      <c r="A69" s="2" t="s">
        <v>65</v>
      </c>
      <c r="F69" s="12">
        <v>1092</v>
      </c>
    </row>
    <row r="71" ht="12.75">
      <c r="A71" s="2" t="s">
        <v>62</v>
      </c>
    </row>
    <row r="72" spans="1:6" ht="12.75">
      <c r="A72" s="2" t="s">
        <v>63</v>
      </c>
      <c r="F72" s="16">
        <v>361</v>
      </c>
    </row>
    <row r="73" ht="12.75">
      <c r="F73" s="16"/>
    </row>
    <row r="74" ht="12.75">
      <c r="F74" s="9"/>
    </row>
    <row r="75" ht="12.75">
      <c r="F75" s="9"/>
    </row>
    <row r="76" ht="12.75">
      <c r="F76" s="16"/>
    </row>
    <row r="77" spans="1:6" ht="12.75">
      <c r="A77" s="2" t="s">
        <v>110</v>
      </c>
      <c r="B77" s="2" t="s">
        <v>66</v>
      </c>
      <c r="F77" s="12">
        <v>731</v>
      </c>
    </row>
    <row r="78" spans="2:6" ht="12.75">
      <c r="B78" s="2" t="s">
        <v>67</v>
      </c>
      <c r="F78" s="12"/>
    </row>
    <row r="79" spans="2:6" ht="12.75">
      <c r="B79" s="2" t="s">
        <v>68</v>
      </c>
      <c r="F79" s="12">
        <v>276</v>
      </c>
    </row>
    <row r="80" spans="2:6" ht="12.75">
      <c r="B80" s="2" t="s">
        <v>107</v>
      </c>
      <c r="F80" s="12"/>
    </row>
    <row r="81" spans="2:6" ht="12.75">
      <c r="B81" s="2" t="s">
        <v>108</v>
      </c>
      <c r="F81" s="12">
        <v>85</v>
      </c>
    </row>
    <row r="82" ht="12.75">
      <c r="F82" s="20">
        <f>SUM(F77:F81)</f>
        <v>1092</v>
      </c>
    </row>
    <row r="84" ht="12.75">
      <c r="A84" s="3" t="s">
        <v>69</v>
      </c>
    </row>
    <row r="85" ht="11.25" customHeight="1"/>
    <row r="86" ht="12.75">
      <c r="A86" s="2" t="s">
        <v>70</v>
      </c>
    </row>
    <row r="87" ht="12.75">
      <c r="A87" s="2" t="s">
        <v>71</v>
      </c>
    </row>
    <row r="88" ht="12.75">
      <c r="A88" s="2" t="s">
        <v>38</v>
      </c>
    </row>
    <row r="91" ht="12.75">
      <c r="A91" s="3" t="s">
        <v>72</v>
      </c>
    </row>
    <row r="92" ht="12.75">
      <c r="F92" s="15"/>
    </row>
    <row r="93" ht="12.75">
      <c r="A93" s="2" t="s">
        <v>22</v>
      </c>
    </row>
    <row r="95" ht="12.75">
      <c r="A95" s="2" t="s">
        <v>23</v>
      </c>
    </row>
    <row r="96" spans="4:6" ht="12.75">
      <c r="D96" s="17" t="s">
        <v>39</v>
      </c>
      <c r="E96" s="17" t="s">
        <v>40</v>
      </c>
      <c r="F96" s="17" t="s">
        <v>41</v>
      </c>
    </row>
    <row r="97" spans="4:6" ht="12.75">
      <c r="D97" s="17" t="s">
        <v>25</v>
      </c>
      <c r="E97" s="17" t="s">
        <v>25</v>
      </c>
      <c r="F97" s="17" t="s">
        <v>25</v>
      </c>
    </row>
    <row r="98" spans="1:6" ht="12.75">
      <c r="A98" s="5" t="s">
        <v>26</v>
      </c>
      <c r="D98" s="6">
        <v>2756</v>
      </c>
      <c r="E98" s="6">
        <f>'[1]Notes -Q2'!$C$56-D98</f>
        <v>8686</v>
      </c>
      <c r="F98" s="18">
        <f>E98+D98</f>
        <v>11442</v>
      </c>
    </row>
    <row r="99" spans="1:8" ht="12.75">
      <c r="A99" s="5" t="s">
        <v>35</v>
      </c>
      <c r="D99" s="6">
        <v>1380</v>
      </c>
      <c r="E99" s="6">
        <f>'[1]Notes -Q2'!$C$57-D99</f>
        <v>15337</v>
      </c>
      <c r="F99" s="18">
        <f>E99+D99</f>
        <v>16717</v>
      </c>
      <c r="H99" s="18"/>
    </row>
    <row r="100" spans="1:8" ht="12.75">
      <c r="A100" s="5" t="s">
        <v>34</v>
      </c>
      <c r="D100" s="6">
        <v>1000</v>
      </c>
      <c r="E100" s="6">
        <f>'[1]Notes -Q2'!$C$65-D100</f>
        <v>1000</v>
      </c>
      <c r="F100" s="18">
        <f>E100+D100</f>
        <v>2000</v>
      </c>
      <c r="H100" s="18"/>
    </row>
    <row r="101" spans="1:6" ht="12.75">
      <c r="A101" s="5" t="s">
        <v>27</v>
      </c>
      <c r="D101" s="7">
        <v>0</v>
      </c>
      <c r="E101" s="7">
        <f>'[1]Notes -Q2'!$C$64</f>
        <v>996</v>
      </c>
      <c r="F101" s="19">
        <f>E101+D101</f>
        <v>996</v>
      </c>
    </row>
    <row r="102" spans="1:9" ht="12.75">
      <c r="A102" s="5"/>
      <c r="D102" s="6">
        <f>SUM(D98:D101)</f>
        <v>5136</v>
      </c>
      <c r="E102" s="6">
        <f>SUM(E98:E101)</f>
        <v>26019</v>
      </c>
      <c r="F102" s="6">
        <f>SUM(F98:F101)</f>
        <v>31155</v>
      </c>
      <c r="H102" s="18"/>
      <c r="I102" s="18"/>
    </row>
    <row r="103" spans="1:6" ht="12.75">
      <c r="A103" s="5" t="s">
        <v>28</v>
      </c>
      <c r="D103" s="5">
        <f>-'[1]Notes -Q2'!$C$113</f>
        <v>48</v>
      </c>
      <c r="E103" s="21">
        <v>0</v>
      </c>
      <c r="F103" s="7">
        <f>D103+E103</f>
        <v>48</v>
      </c>
    </row>
    <row r="104" spans="4:6" ht="12.75">
      <c r="D104" s="20">
        <f>SUM(D102:D103)</f>
        <v>5184</v>
      </c>
      <c r="E104" s="8">
        <f>SUM(E102:E103)</f>
        <v>26019</v>
      </c>
      <c r="F104" s="20">
        <f>SUM(F102:F103)</f>
        <v>31203</v>
      </c>
    </row>
    <row r="105" spans="1:4" ht="12.75">
      <c r="A105" s="2" t="s">
        <v>29</v>
      </c>
      <c r="D105" s="9"/>
    </row>
    <row r="106" ht="12.75">
      <c r="D106" s="9"/>
    </row>
    <row r="107" spans="1:6" ht="12.75">
      <c r="A107" s="5" t="str">
        <f>A103</f>
        <v>Term loan</v>
      </c>
      <c r="D107" s="19">
        <f>'[1]Notes -Q2'!$C$114</f>
        <v>178</v>
      </c>
      <c r="E107" s="22">
        <v>0</v>
      </c>
      <c r="F107" s="19">
        <f>D107+E107</f>
        <v>178</v>
      </c>
    </row>
    <row r="108" spans="4:6" ht="12.75">
      <c r="D108" s="9"/>
      <c r="E108" s="9"/>
      <c r="F108" s="9"/>
    </row>
    <row r="109" spans="1:6" ht="13.5" thickBot="1">
      <c r="A109" s="2" t="s">
        <v>24</v>
      </c>
      <c r="D109" s="10">
        <f>D104+D107</f>
        <v>5362</v>
      </c>
      <c r="E109" s="10">
        <f>E104+E107</f>
        <v>26019</v>
      </c>
      <c r="F109" s="10">
        <f>SUM(D109:E109)</f>
        <v>31381</v>
      </c>
    </row>
    <row r="110" ht="13.5" thickTop="1">
      <c r="F110" s="9"/>
    </row>
    <row r="111" spans="1:6" ht="12.75">
      <c r="A111" s="2" t="s">
        <v>36</v>
      </c>
      <c r="F111" s="9"/>
    </row>
    <row r="112" ht="12.75">
      <c r="F112" s="9"/>
    </row>
    <row r="113" ht="12.75">
      <c r="F113" s="9"/>
    </row>
    <row r="114" ht="12.75">
      <c r="A114" s="3" t="s">
        <v>73</v>
      </c>
    </row>
    <row r="116" ht="12.75">
      <c r="A116" s="2" t="s">
        <v>37</v>
      </c>
    </row>
    <row r="117" ht="12.75">
      <c r="F117" s="15" t="s">
        <v>13</v>
      </c>
    </row>
    <row r="118" spans="1:6" ht="13.5" thickBot="1">
      <c r="A118" s="2" t="s">
        <v>109</v>
      </c>
      <c r="F118" s="10">
        <f>15500+10000+10100</f>
        <v>35600</v>
      </c>
    </row>
    <row r="119" ht="13.5" thickTop="1">
      <c r="F119" s="16"/>
    </row>
    <row r="121" ht="12.75">
      <c r="A121" s="3" t="s">
        <v>74</v>
      </c>
    </row>
    <row r="123" ht="12.75">
      <c r="A123" s="2" t="s">
        <v>3</v>
      </c>
    </row>
    <row r="127" ht="12.75">
      <c r="A127" s="3" t="s">
        <v>75</v>
      </c>
    </row>
    <row r="128" ht="12.75">
      <c r="A128" s="3"/>
    </row>
    <row r="129" ht="12.75">
      <c r="A129" s="2" t="s">
        <v>4</v>
      </c>
    </row>
    <row r="136" ht="12.75">
      <c r="A136" s="3" t="s">
        <v>76</v>
      </c>
    </row>
    <row r="137" spans="1:6" ht="12.75">
      <c r="A137" s="3"/>
      <c r="E137" s="1"/>
      <c r="F137" s="1"/>
    </row>
    <row r="138" spans="1:6" ht="12.75">
      <c r="A138" s="3" t="s">
        <v>10</v>
      </c>
      <c r="D138" s="15" t="s">
        <v>42</v>
      </c>
      <c r="E138" s="15" t="s">
        <v>43</v>
      </c>
      <c r="F138" s="15" t="s">
        <v>17</v>
      </c>
    </row>
    <row r="139" spans="4:6" ht="12.75">
      <c r="D139" s="15" t="s">
        <v>16</v>
      </c>
      <c r="E139" s="15" t="s">
        <v>16</v>
      </c>
      <c r="F139" s="15" t="s">
        <v>30</v>
      </c>
    </row>
    <row r="140" spans="4:6" ht="12.75">
      <c r="D140" s="15" t="s">
        <v>13</v>
      </c>
      <c r="E140" s="15" t="s">
        <v>13</v>
      </c>
      <c r="F140" s="15" t="s">
        <v>13</v>
      </c>
    </row>
    <row r="141" spans="1:6" ht="12.75">
      <c r="A141" s="2" t="s">
        <v>11</v>
      </c>
      <c r="D141" s="6">
        <f>D143-D142</f>
        <v>28349.000000000004</v>
      </c>
      <c r="E141" s="6">
        <f>E143-E142</f>
        <v>646.2099999999982</v>
      </c>
      <c r="F141" s="6">
        <f>F143-F142</f>
        <v>87403.62999999999</v>
      </c>
    </row>
    <row r="142" spans="1:6" ht="12.75">
      <c r="A142" s="2" t="s">
        <v>12</v>
      </c>
      <c r="D142" s="7">
        <f>'[1]ConsoPL-Q2'!$E$9+'[1]Conso PL-Q1'!$F$9</f>
        <v>11818.079999999998</v>
      </c>
      <c r="E142" s="7">
        <v>-691</v>
      </c>
      <c r="F142" s="7">
        <v>12271</v>
      </c>
    </row>
    <row r="143" spans="4:7" ht="13.5" thickBot="1">
      <c r="D143" s="11">
        <f>'[1]Cumulative Q'!$G$8</f>
        <v>40167.08</v>
      </c>
      <c r="E143" s="11">
        <f>'[1]Cumulative Q'!$G$33</f>
        <v>-44.79000000000178</v>
      </c>
      <c r="F143" s="11">
        <f>'[1]Conso BS-Q2'!$K$17+'[1]Conso BS-Q2'!$K$35+'[1]Conso BS-Q2'!$K$37+'[1]Conso BS-Q2'!$K$39</f>
        <v>99674.62999999999</v>
      </c>
      <c r="G143" s="18"/>
    </row>
    <row r="144" spans="4:7" ht="13.5" thickTop="1">
      <c r="D144" s="12"/>
      <c r="E144" s="12"/>
      <c r="F144" s="12"/>
      <c r="G144" s="18"/>
    </row>
    <row r="145" spans="4:6" ht="12.75">
      <c r="D145" s="12"/>
      <c r="E145" s="23"/>
      <c r="F145" s="12"/>
    </row>
    <row r="146" ht="12.75">
      <c r="A146" s="3" t="s">
        <v>83</v>
      </c>
    </row>
    <row r="148" spans="4:6" ht="12.75">
      <c r="D148" s="15" t="s">
        <v>87</v>
      </c>
      <c r="E148" s="15" t="s">
        <v>88</v>
      </c>
      <c r="F148" s="15" t="s">
        <v>86</v>
      </c>
    </row>
    <row r="149" spans="4:6" ht="12.75">
      <c r="D149" s="15" t="s">
        <v>13</v>
      </c>
      <c r="E149" s="15" t="s">
        <v>13</v>
      </c>
      <c r="F149" s="15" t="s">
        <v>85</v>
      </c>
    </row>
    <row r="150" spans="1:6" ht="13.5" thickBot="1">
      <c r="A150" s="2" t="s">
        <v>84</v>
      </c>
      <c r="D150" s="24">
        <f>'[1]Cumulative Q'!$F$33</f>
        <v>61.01000000000113</v>
      </c>
      <c r="E150" s="24">
        <f>'[1]Cumulative Q'!$C$33</f>
        <v>-105.79999999999927</v>
      </c>
      <c r="F150" s="10">
        <f>-E150+D150/-E150</f>
        <v>106.3766540642715</v>
      </c>
    </row>
    <row r="151" ht="13.5" thickTop="1"/>
    <row r="152" ht="12.75">
      <c r="A152" s="2" t="s">
        <v>113</v>
      </c>
    </row>
    <row r="155" ht="12.75">
      <c r="A155" s="3" t="s">
        <v>77</v>
      </c>
    </row>
    <row r="156" spans="5:6" ht="12.75">
      <c r="E156" s="15" t="s">
        <v>89</v>
      </c>
      <c r="F156" s="15" t="s">
        <v>99</v>
      </c>
    </row>
    <row r="157" spans="1:6" ht="12.75">
      <c r="A157" s="3"/>
      <c r="E157" s="15" t="s">
        <v>92</v>
      </c>
      <c r="F157" s="15" t="s">
        <v>100</v>
      </c>
    </row>
    <row r="158" spans="5:6" ht="12.75">
      <c r="E158" s="15" t="s">
        <v>93</v>
      </c>
      <c r="F158" s="15" t="s">
        <v>94</v>
      </c>
    </row>
    <row r="159" spans="1:6" ht="12.75">
      <c r="A159" s="2" t="s">
        <v>90</v>
      </c>
      <c r="E159" s="6">
        <v>22547</v>
      </c>
      <c r="F159" s="6">
        <v>40167</v>
      </c>
    </row>
    <row r="160" ht="12.75">
      <c r="A160" s="2" t="s">
        <v>95</v>
      </c>
    </row>
    <row r="161" ht="12.75">
      <c r="A161" s="2" t="s">
        <v>96</v>
      </c>
    </row>
    <row r="162" spans="1:6" ht="12.75">
      <c r="A162" s="2" t="s">
        <v>91</v>
      </c>
      <c r="E162" s="6">
        <v>1643</v>
      </c>
      <c r="F162" s="6">
        <v>2908</v>
      </c>
    </row>
    <row r="163" spans="1:6" ht="12.75">
      <c r="A163" s="2" t="s">
        <v>97</v>
      </c>
      <c r="E163" s="6">
        <v>61</v>
      </c>
      <c r="F163" s="6">
        <v>-45</v>
      </c>
    </row>
    <row r="164" spans="1:6" ht="12.75">
      <c r="A164" s="2" t="s">
        <v>98</v>
      </c>
      <c r="E164" s="6">
        <v>61</v>
      </c>
      <c r="F164" s="6">
        <v>-60</v>
      </c>
    </row>
    <row r="166" ht="12.75">
      <c r="A166" s="2" t="s">
        <v>101</v>
      </c>
    </row>
    <row r="167" ht="12.75">
      <c r="A167" s="2" t="s">
        <v>114</v>
      </c>
    </row>
    <row r="168" ht="12.75">
      <c r="A168" s="2" t="s">
        <v>116</v>
      </c>
    </row>
    <row r="171" ht="12.75">
      <c r="A171" s="3" t="s">
        <v>81</v>
      </c>
    </row>
    <row r="172" ht="12.75">
      <c r="A172" s="3"/>
    </row>
    <row r="173" ht="12.75">
      <c r="A173" s="2" t="s">
        <v>82</v>
      </c>
    </row>
    <row r="175" ht="12.75">
      <c r="A175" s="3"/>
    </row>
    <row r="176" ht="12.75">
      <c r="A176" s="3" t="s">
        <v>78</v>
      </c>
    </row>
    <row r="177" ht="12.75">
      <c r="A177" s="3"/>
    </row>
    <row r="178" ht="12.75">
      <c r="A178" s="2" t="s">
        <v>102</v>
      </c>
    </row>
    <row r="179" ht="12.75">
      <c r="A179" s="3"/>
    </row>
    <row r="180" ht="12.75">
      <c r="A180" s="3" t="s">
        <v>79</v>
      </c>
    </row>
    <row r="182" ht="12.75">
      <c r="A182" s="2" t="s">
        <v>115</v>
      </c>
    </row>
    <row r="183" ht="12.75">
      <c r="A183" s="2" t="s">
        <v>111</v>
      </c>
    </row>
    <row r="184" ht="12.75">
      <c r="A184" s="2" t="s">
        <v>112</v>
      </c>
    </row>
    <row r="186" ht="12.75">
      <c r="A186" s="3" t="s">
        <v>5</v>
      </c>
    </row>
    <row r="188" ht="12.75">
      <c r="A188" s="2" t="s">
        <v>80</v>
      </c>
    </row>
    <row r="190" ht="12.75">
      <c r="A190" s="3" t="s">
        <v>6</v>
      </c>
    </row>
    <row r="192" ht="12.75">
      <c r="A192" s="2" t="s">
        <v>7</v>
      </c>
    </row>
    <row r="195" ht="12.75">
      <c r="A195" s="3"/>
    </row>
    <row r="200" ht="12.75">
      <c r="A200" s="3"/>
    </row>
    <row r="201" ht="12.75">
      <c r="A201" s="3"/>
    </row>
    <row r="217" ht="12.75">
      <c r="A217" s="3"/>
    </row>
  </sheetData>
  <printOptions/>
  <pageMargins left="0.85" right="0.41" top="0.82" bottom="0.86" header="0.5" footer="0.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TT</cp:lastModifiedBy>
  <cp:lastPrinted>2001-08-29T01:46:54Z</cp:lastPrinted>
  <dcterms:created xsi:type="dcterms:W3CDTF">2000-08-11T06:15:53Z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